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8730" activeTab="0"/>
  </bookViews>
  <sheets>
    <sheet name="参加申込書" sheetId="1" r:id="rId1"/>
  </sheets>
  <definedNames>
    <definedName name="_xlnm.Print_Area" localSheetId="0">'参加申込書'!$A$1:$I$37</definedName>
  </definedNames>
  <calcPr fullCalcOnLoad="1"/>
</workbook>
</file>

<file path=xl/comments1.xml><?xml version="1.0" encoding="utf-8"?>
<comments xmlns="http://schemas.openxmlformats.org/spreadsheetml/2006/main">
  <authors>
    <author>No.11</author>
    <author>s-suenaga</author>
  </authors>
  <commentList>
    <comment ref="C6" authorId="0">
      <text>
        <r>
          <rPr>
            <sz val="12"/>
            <rFont val="ＭＳ Ｐゴシック"/>
            <family val="3"/>
          </rPr>
          <t>郵便番号半角入力(左詰め)</t>
        </r>
      </text>
    </comment>
    <comment ref="C7" authorId="1">
      <text>
        <r>
          <rPr>
            <sz val="12"/>
            <rFont val="ＭＳ Ｐゴシック"/>
            <family val="3"/>
          </rPr>
          <t>左詰め</t>
        </r>
        <r>
          <rPr>
            <sz val="9"/>
            <rFont val="ＭＳ Ｐゴシック"/>
            <family val="3"/>
          </rPr>
          <t xml:space="preserve">
</t>
        </r>
      </text>
    </comment>
    <comment ref="A11" authorId="1">
      <text>
        <r>
          <rPr>
            <sz val="9"/>
            <rFont val="ＭＳ Ｐゴシック"/>
            <family val="3"/>
          </rPr>
          <t>主将に
「c」</t>
        </r>
      </text>
    </comment>
    <comment ref="E11" authorId="0">
      <text>
        <r>
          <rPr>
            <sz val="12"/>
            <rFont val="ＭＳ Ｐゴシック"/>
            <family val="3"/>
          </rPr>
          <t>半角入力</t>
        </r>
      </text>
    </comment>
    <comment ref="F11" authorId="0">
      <text>
        <r>
          <rPr>
            <sz val="12"/>
            <rFont val="ＭＳ Ｐゴシック"/>
            <family val="3"/>
          </rPr>
          <t>半角入力</t>
        </r>
      </text>
    </comment>
    <comment ref="G11" authorId="0">
      <text>
        <r>
          <rPr>
            <sz val="12"/>
            <rFont val="ＭＳ Ｐゴシック"/>
            <family val="3"/>
          </rPr>
          <t>右利きは「右」、
両利きは「左右」</t>
        </r>
      </text>
    </comment>
    <comment ref="G28" authorId="0">
      <text>
        <r>
          <rPr>
            <sz val="12"/>
            <rFont val="ＭＳ Ｐゴシック"/>
            <family val="3"/>
          </rPr>
          <t>「色」は省略
白色なら「白」</t>
        </r>
      </text>
    </comment>
    <comment ref="G29" authorId="0">
      <text>
        <r>
          <rPr>
            <sz val="12"/>
            <rFont val="ＭＳ Ｐゴシック"/>
            <family val="3"/>
          </rPr>
          <t>「色」は省略
白色なら「白」</t>
        </r>
      </text>
    </comment>
  </commentList>
</comments>
</file>

<file path=xl/sharedStrings.xml><?xml version="1.0" encoding="utf-8"?>
<sst xmlns="http://schemas.openxmlformats.org/spreadsheetml/2006/main" count="134" uniqueCount="95">
  <si>
    <t>学年</t>
  </si>
  <si>
    <t>身長</t>
  </si>
  <si>
    <t>性別</t>
  </si>
  <si>
    <t>チーム名</t>
  </si>
  <si>
    <t>所在地</t>
  </si>
  <si>
    <t>電話番号</t>
  </si>
  <si>
    <t>FAX番号</t>
  </si>
  <si>
    <t>責任者(A)</t>
  </si>
  <si>
    <t>役員(C)</t>
  </si>
  <si>
    <t>主将</t>
  </si>
  <si>
    <t>番号</t>
  </si>
  <si>
    <t>利き腕</t>
  </si>
  <si>
    <t>出身中学校</t>
  </si>
  <si>
    <t>　上記のとおり参加します。</t>
  </si>
  <si>
    <t>ＣＰ１上</t>
  </si>
  <si>
    <t>ＧＫ１上</t>
  </si>
  <si>
    <t>ＣＰ１下</t>
  </si>
  <si>
    <t>ＧＫ１下</t>
  </si>
  <si>
    <t>ＣＰ２上</t>
  </si>
  <si>
    <t>ＧＫ２上</t>
  </si>
  <si>
    <t>ＣＰ２下</t>
  </si>
  <si>
    <t>ＧＫ２下</t>
  </si>
  <si>
    <t>校長</t>
  </si>
  <si>
    <t>For　プログラムコピー（コピー→値として貼り付け）</t>
  </si>
  <si>
    <t>CP1上/下</t>
  </si>
  <si>
    <t>CP2上/下</t>
  </si>
  <si>
    <t>GK1上/下</t>
  </si>
  <si>
    <t>GK2上/下</t>
  </si>
  <si>
    <t>№</t>
  </si>
  <si>
    <t>氏　名</t>
  </si>
  <si>
    <t>中学校</t>
  </si>
  <si>
    <t/>
  </si>
  <si>
    <t>参加申込書</t>
  </si>
  <si>
    <t>下関市後田町４丁目２５－１</t>
  </si>
  <si>
    <t>役員(B)</t>
  </si>
  <si>
    <t>役員(D)</t>
  </si>
  <si>
    <t>身長</t>
  </si>
  <si>
    <t>右</t>
  </si>
  <si>
    <t xml:space="preserve">  なお、参加選手の健康状態に異常がないことを認めます。</t>
  </si>
  <si>
    <t>番号</t>
  </si>
  <si>
    <t>〒7-</t>
  </si>
  <si>
    <t>主</t>
  </si>
  <si>
    <t>山口県高体連ハンドボール部　部長　　西村　和彦　　様</t>
  </si>
  <si>
    <t>c</t>
  </si>
  <si>
    <t>県立高森高等学校</t>
  </si>
  <si>
    <t>県立岩国商業高等学校</t>
  </si>
  <si>
    <t>県立岩国高等学校</t>
  </si>
  <si>
    <t>岩国商業</t>
  </si>
  <si>
    <t>高森</t>
  </si>
  <si>
    <t>岩国</t>
  </si>
  <si>
    <t>職印</t>
  </si>
  <si>
    <t>For　ＰＣスコア入力データコピー　（コピー→値として貼り付け）</t>
  </si>
  <si>
    <t>長門</t>
  </si>
  <si>
    <t>一の宮</t>
  </si>
  <si>
    <t>周防</t>
  </si>
  <si>
    <t>氏名(姓)</t>
  </si>
  <si>
    <t>氏名(名)</t>
  </si>
  <si>
    <t>平成28年度山口県体育大会(高校の部)兼
会長杯争奪山口県高等学校ハンドボール新人大会</t>
  </si>
  <si>
    <t>がんばれ山口</t>
  </si>
  <si>
    <t>がんばれ山口ハンドボール</t>
  </si>
  <si>
    <t>高森</t>
  </si>
  <si>
    <r>
      <t>ユニフォームの色</t>
    </r>
    <r>
      <rPr>
        <sz val="8"/>
        <rFont val="Meiryo UI"/>
        <family val="3"/>
      </rPr>
      <t>（全角２文字、半角４文字まで）</t>
    </r>
  </si>
  <si>
    <t>役員(A)</t>
  </si>
  <si>
    <t>役員(B)</t>
  </si>
  <si>
    <t>役員(C)</t>
  </si>
  <si>
    <t>役員(D)</t>
  </si>
  <si>
    <t>下郷</t>
  </si>
  <si>
    <t>佐山</t>
  </si>
  <si>
    <t>長門</t>
  </si>
  <si>
    <t>長沢</t>
  </si>
  <si>
    <t>本山</t>
  </si>
  <si>
    <t>湯本</t>
  </si>
  <si>
    <t>山陽</t>
  </si>
  <si>
    <t>小野田</t>
  </si>
  <si>
    <t>美祢</t>
  </si>
  <si>
    <t>二見</t>
  </si>
  <si>
    <t>粟野</t>
  </si>
  <si>
    <t>山陰</t>
  </si>
  <si>
    <t>古市</t>
  </si>
  <si>
    <t>久保</t>
  </si>
  <si>
    <t>花岡</t>
  </si>
  <si>
    <t>山口</t>
  </si>
  <si>
    <t>岩徳</t>
  </si>
  <si>
    <t>三隅</t>
  </si>
  <si>
    <t>大井</t>
  </si>
  <si>
    <t>川棚</t>
  </si>
  <si>
    <t>温泉</t>
  </si>
  <si>
    <t>湯田</t>
  </si>
  <si>
    <t>宇賀</t>
  </si>
  <si>
    <t>本郷</t>
  </si>
  <si>
    <t>小野田　本山分校</t>
  </si>
  <si>
    <t>左</t>
  </si>
  <si>
    <t>083-200-2000</t>
  </si>
  <si>
    <t>083-200-2001</t>
  </si>
  <si>
    <t>男子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</si>
</sst>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Meiryo UI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sz val="10.5"/>
      <name val="Meiryo UI"/>
      <family val="3"/>
    </font>
    <font>
      <sz val="8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55"/>
      <name val="Meiryo UI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0" tint="-0.3499799966812134"/>
      <name val="Meiryo U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 style="medium"/>
      <bottom style="medium"/>
    </border>
    <border>
      <left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 style="medium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4" borderId="0" xfId="0" applyNumberFormat="1" applyFont="1" applyFill="1" applyBorder="1" applyAlignment="1">
      <alignment horizontal="center" vertical="center"/>
    </xf>
    <xf numFmtId="0" fontId="6" fillId="33" borderId="0" xfId="0" applyNumberFormat="1" applyFont="1" applyFill="1" applyBorder="1" applyAlignment="1">
      <alignment vertical="center"/>
    </xf>
    <xf numFmtId="0" fontId="6" fillId="34" borderId="0" xfId="0" applyNumberFormat="1" applyFont="1" applyFill="1" applyBorder="1" applyAlignment="1">
      <alignment horizontal="left" vertical="center"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0" borderId="11" xfId="0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9" fillId="0" borderId="13" xfId="0" applyFont="1" applyBorder="1" applyAlignment="1" applyProtection="1">
      <alignment horizontal="center" vertical="top" wrapText="1"/>
      <protection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 horizontal="center" vertical="center"/>
    </xf>
    <xf numFmtId="0" fontId="9" fillId="0" borderId="11" xfId="0" applyFont="1" applyBorder="1" applyAlignment="1" applyProtection="1">
      <alignment horizontal="center" vertical="center"/>
      <protection/>
    </xf>
    <xf numFmtId="0" fontId="9" fillId="0" borderId="17" xfId="0" applyFont="1" applyBorder="1" applyAlignment="1" applyProtection="1">
      <alignment vertical="center"/>
      <protection/>
    </xf>
    <xf numFmtId="0" fontId="9" fillId="0" borderId="18" xfId="0" applyFont="1" applyBorder="1" applyAlignment="1">
      <alignment horizontal="center" vertical="center"/>
    </xf>
    <xf numFmtId="0" fontId="9" fillId="0" borderId="13" xfId="0" applyFont="1" applyBorder="1" applyAlignment="1" applyProtection="1">
      <alignment horizontal="center" vertical="center"/>
      <protection/>
    </xf>
    <xf numFmtId="0" fontId="9" fillId="0" borderId="19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horizontal="center" vertical="center"/>
      <protection/>
    </xf>
    <xf numFmtId="0" fontId="9" fillId="0" borderId="16" xfId="0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3" xfId="0" applyFont="1" applyBorder="1" applyAlignment="1" applyProtection="1">
      <alignment horizontal="center" vertical="center" shrinkToFit="1"/>
      <protection locked="0"/>
    </xf>
    <xf numFmtId="0" fontId="9" fillId="0" borderId="21" xfId="0" applyFont="1" applyBorder="1" applyAlignment="1" applyProtection="1">
      <alignment/>
      <protection locked="0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25" xfId="0" applyFont="1" applyBorder="1" applyAlignment="1" applyProtection="1">
      <alignment vertical="center"/>
      <protection/>
    </xf>
    <xf numFmtId="0" fontId="9" fillId="0" borderId="26" xfId="0" applyFont="1" applyBorder="1" applyAlignment="1" applyProtection="1">
      <alignment vertical="center"/>
      <protection/>
    </xf>
    <xf numFmtId="0" fontId="9" fillId="0" borderId="27" xfId="0" applyFont="1" applyBorder="1" applyAlignment="1" applyProtection="1">
      <alignment vertical="center"/>
      <protection/>
    </xf>
    <xf numFmtId="0" fontId="9" fillId="0" borderId="28" xfId="0" applyFont="1" applyBorder="1" applyAlignment="1" applyProtection="1">
      <alignment horizontal="center" vertical="center" shrinkToFit="1"/>
      <protection/>
    </xf>
    <xf numFmtId="0" fontId="9" fillId="0" borderId="29" xfId="0" applyFont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 applyProtection="1">
      <alignment horizontal="center" vertical="center" shrinkToFit="1"/>
      <protection/>
    </xf>
    <xf numFmtId="0" fontId="9" fillId="0" borderId="31" xfId="0" applyFont="1" applyBorder="1" applyAlignment="1" applyProtection="1">
      <alignment horizontal="center" vertical="center" shrinkToFit="1"/>
      <protection/>
    </xf>
    <xf numFmtId="0" fontId="9" fillId="0" borderId="32" xfId="0" applyFont="1" applyBorder="1" applyAlignment="1" applyProtection="1">
      <alignment horizontal="center" vertical="center" shrinkToFit="1"/>
      <protection/>
    </xf>
    <xf numFmtId="0" fontId="9" fillId="0" borderId="33" xfId="0" applyFont="1" applyBorder="1" applyAlignment="1" applyProtection="1">
      <alignment horizontal="center" vertical="center" shrinkToFit="1"/>
      <protection locked="0"/>
    </xf>
    <xf numFmtId="0" fontId="9" fillId="0" borderId="34" xfId="0" applyFont="1" applyBorder="1" applyAlignment="1" applyProtection="1">
      <alignment horizontal="center" vertical="center" shrinkToFit="1"/>
      <protection/>
    </xf>
    <xf numFmtId="0" fontId="9" fillId="0" borderId="35" xfId="0" applyFont="1" applyBorder="1" applyAlignment="1" applyProtection="1">
      <alignment horizontal="center" vertical="center" shrinkToFit="1"/>
      <protection/>
    </xf>
    <xf numFmtId="0" fontId="9" fillId="0" borderId="0" xfId="0" applyFont="1" applyBorder="1" applyAlignment="1">
      <alignment vertical="center"/>
    </xf>
    <xf numFmtId="0" fontId="9" fillId="0" borderId="36" xfId="0" applyFont="1" applyBorder="1" applyAlignment="1" applyProtection="1">
      <alignment horizontal="center" vertical="center" shrinkToFit="1"/>
      <protection/>
    </xf>
    <xf numFmtId="0" fontId="9" fillId="0" borderId="37" xfId="0" applyFont="1" applyBorder="1" applyAlignment="1" applyProtection="1">
      <alignment horizontal="center" vertical="center" shrinkToFit="1"/>
      <protection locked="0"/>
    </xf>
    <xf numFmtId="0" fontId="9" fillId="0" borderId="38" xfId="0" applyFont="1" applyBorder="1" applyAlignment="1" applyProtection="1">
      <alignment horizontal="center" vertical="center" shrinkToFit="1"/>
      <protection/>
    </xf>
    <xf numFmtId="0" fontId="9" fillId="0" borderId="39" xfId="0" applyFont="1" applyBorder="1" applyAlignment="1" applyProtection="1">
      <alignment horizontal="center" vertical="center" shrinkToFit="1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right" vertical="center"/>
      <protection/>
    </xf>
    <xf numFmtId="0" fontId="47" fillId="0" borderId="0" xfId="0" applyFont="1" applyAlignment="1" applyProtection="1">
      <alignment horizontal="left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 shrinkToFit="1"/>
    </xf>
    <xf numFmtId="0" fontId="6" fillId="0" borderId="4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41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42" xfId="0" applyNumberFormat="1" applyFont="1" applyFill="1" applyBorder="1" applyAlignment="1">
      <alignment horizontal="center" vertical="center"/>
    </xf>
    <xf numFmtId="0" fontId="6" fillId="0" borderId="41" xfId="0" applyFont="1" applyBorder="1" applyAlignment="1">
      <alignment/>
    </xf>
    <xf numFmtId="0" fontId="3" fillId="0" borderId="41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7" fillId="0" borderId="43" xfId="0" applyFont="1" applyBorder="1" applyAlignment="1" applyProtection="1">
      <alignment horizontal="center" vertical="center"/>
      <protection locked="0"/>
    </xf>
    <xf numFmtId="0" fontId="3" fillId="0" borderId="12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176" fontId="3" fillId="0" borderId="42" xfId="0" applyNumberFormat="1" applyFont="1" applyFill="1" applyBorder="1" applyAlignment="1">
      <alignment horizontal="center" vertical="center"/>
    </xf>
    <xf numFmtId="176" fontId="3" fillId="0" borderId="44" xfId="0" applyNumberFormat="1" applyFont="1" applyFill="1" applyBorder="1" applyAlignment="1">
      <alignment horizontal="center" vertical="center"/>
    </xf>
    <xf numFmtId="176" fontId="3" fillId="0" borderId="45" xfId="0" applyNumberFormat="1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/>
      <protection/>
    </xf>
    <xf numFmtId="0" fontId="9" fillId="0" borderId="44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46" xfId="0" applyNumberFormat="1" applyFont="1" applyBorder="1" applyAlignment="1" applyProtection="1">
      <alignment horizontal="center" vertical="center" wrapText="1"/>
      <protection locked="0"/>
    </xf>
    <xf numFmtId="0" fontId="9" fillId="0" borderId="47" xfId="0" applyNumberFormat="1" applyFont="1" applyBorder="1" applyAlignment="1" applyProtection="1">
      <alignment horizontal="center" vertical="center" wrapText="1"/>
      <protection locked="0"/>
    </xf>
    <xf numFmtId="0" fontId="9" fillId="0" borderId="14" xfId="0" applyFont="1" applyBorder="1" applyAlignment="1" applyProtection="1">
      <alignment horizontal="center" vertical="center" shrinkToFit="1"/>
      <protection locked="0"/>
    </xf>
    <xf numFmtId="0" fontId="9" fillId="0" borderId="48" xfId="0" applyFont="1" applyBorder="1" applyAlignment="1" applyProtection="1">
      <alignment horizontal="center" vertical="center" shrinkToFit="1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 wrapText="1"/>
      <protection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horizontal="center" vertical="center"/>
      <protection/>
    </xf>
    <xf numFmtId="0" fontId="9" fillId="0" borderId="52" xfId="0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9" fillId="0" borderId="45" xfId="0" applyFont="1" applyBorder="1" applyAlignment="1" applyProtection="1">
      <alignment horizontal="center" vertical="center"/>
      <protection/>
    </xf>
    <xf numFmtId="0" fontId="9" fillId="0" borderId="13" xfId="0" applyFont="1" applyBorder="1" applyAlignment="1" applyProtection="1">
      <alignment horizontal="left" vertical="center" wrapText="1" indent="1"/>
      <protection locked="0"/>
    </xf>
    <xf numFmtId="0" fontId="9" fillId="0" borderId="44" xfId="0" applyFont="1" applyBorder="1" applyAlignment="1" applyProtection="1">
      <alignment horizontal="left" vertical="center" wrapText="1" indent="1"/>
      <protection locked="0"/>
    </xf>
    <xf numFmtId="0" fontId="9" fillId="0" borderId="45" xfId="0" applyFont="1" applyBorder="1" applyAlignment="1" applyProtection="1">
      <alignment horizontal="left" vertical="center" wrapText="1" indent="1"/>
      <protection locked="0"/>
    </xf>
    <xf numFmtId="0" fontId="7" fillId="0" borderId="5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distributed" vertical="center"/>
      <protection locked="0"/>
    </xf>
    <xf numFmtId="0" fontId="9" fillId="0" borderId="55" xfId="0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58" fontId="9" fillId="0" borderId="0" xfId="0" applyNumberFormat="1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1">
      <selection activeCell="C5" sqref="C5:G5"/>
    </sheetView>
  </sheetViews>
  <sheetFormatPr defaultColWidth="9.00390625" defaultRowHeight="13.5"/>
  <cols>
    <col min="1" max="2" width="5.75390625" style="9" customWidth="1"/>
    <col min="3" max="4" width="12.50390625" style="9" customWidth="1"/>
    <col min="5" max="9" width="9.375" style="9" customWidth="1"/>
    <col min="10" max="10" width="2.50390625" style="9" customWidth="1"/>
    <col min="11" max="11" width="4.625" style="9" customWidth="1"/>
    <col min="12" max="12" width="25.75390625" style="9" customWidth="1"/>
    <col min="13" max="16384" width="9.00390625" style="9" customWidth="1"/>
  </cols>
  <sheetData>
    <row r="1" spans="1:10" s="7" customFormat="1" ht="23.25" customHeight="1">
      <c r="A1" s="98" t="s">
        <v>57</v>
      </c>
      <c r="B1" s="98"/>
      <c r="C1" s="98"/>
      <c r="D1" s="98"/>
      <c r="E1" s="98"/>
      <c r="F1" s="98"/>
      <c r="G1" s="98"/>
      <c r="H1" s="87" t="s">
        <v>32</v>
      </c>
      <c r="I1" s="87"/>
      <c r="J1" s="6"/>
    </row>
    <row r="2" spans="1:10" s="7" customFormat="1" ht="24" customHeight="1">
      <c r="A2" s="98"/>
      <c r="B2" s="98"/>
      <c r="C2" s="98"/>
      <c r="D2" s="98"/>
      <c r="E2" s="98"/>
      <c r="F2" s="98"/>
      <c r="G2" s="98"/>
      <c r="H2" s="87"/>
      <c r="I2" s="87"/>
      <c r="J2" s="6"/>
    </row>
    <row r="3" spans="1:9" ht="11.25" customHeight="1">
      <c r="A3" s="8"/>
      <c r="B3" s="8"/>
      <c r="C3" s="8"/>
      <c r="D3" s="8"/>
      <c r="E3" s="8"/>
      <c r="F3" s="8"/>
      <c r="G3" s="8"/>
      <c r="H3" s="8"/>
      <c r="I3" s="8"/>
    </row>
    <row r="4" spans="1:9" ht="9.75" customHeight="1" thickBot="1">
      <c r="A4" s="8"/>
      <c r="B4" s="8"/>
      <c r="C4" s="8"/>
      <c r="D4" s="8"/>
      <c r="E4" s="8"/>
      <c r="F4" s="8"/>
      <c r="G4" s="8"/>
      <c r="H4" s="8"/>
      <c r="I4" s="8"/>
    </row>
    <row r="5" spans="1:9" s="11" customFormat="1" ht="27" customHeight="1" thickBot="1">
      <c r="A5" s="99" t="s">
        <v>3</v>
      </c>
      <c r="B5" s="100"/>
      <c r="C5" s="108" t="s">
        <v>59</v>
      </c>
      <c r="D5" s="109"/>
      <c r="E5" s="109"/>
      <c r="F5" s="109"/>
      <c r="G5" s="110"/>
      <c r="H5" s="10" t="s">
        <v>2</v>
      </c>
      <c r="I5" s="80" t="s">
        <v>94</v>
      </c>
    </row>
    <row r="6" spans="1:9" s="11" customFormat="1" ht="26.25" customHeight="1">
      <c r="A6" s="101" t="s">
        <v>4</v>
      </c>
      <c r="B6" s="102"/>
      <c r="C6" s="12" t="s">
        <v>40</v>
      </c>
      <c r="D6" s="13"/>
      <c r="E6" s="13"/>
      <c r="F6" s="13"/>
      <c r="G6" s="14" t="s">
        <v>5</v>
      </c>
      <c r="H6" s="90" t="s">
        <v>92</v>
      </c>
      <c r="I6" s="91"/>
    </row>
    <row r="7" spans="1:9" s="11" customFormat="1" ht="26.25" customHeight="1">
      <c r="A7" s="103"/>
      <c r="B7" s="104"/>
      <c r="C7" s="105" t="s">
        <v>33</v>
      </c>
      <c r="D7" s="106"/>
      <c r="E7" s="106"/>
      <c r="F7" s="107"/>
      <c r="G7" s="15" t="s">
        <v>6</v>
      </c>
      <c r="H7" s="88" t="s">
        <v>93</v>
      </c>
      <c r="I7" s="89"/>
    </row>
    <row r="8" spans="1:9" s="11" customFormat="1" ht="24" customHeight="1">
      <c r="A8" s="112" t="s">
        <v>7</v>
      </c>
      <c r="B8" s="113"/>
      <c r="C8" s="16" t="s">
        <v>85</v>
      </c>
      <c r="D8" s="17" t="s">
        <v>86</v>
      </c>
      <c r="E8" s="18" t="s">
        <v>8</v>
      </c>
      <c r="F8" s="16" t="s">
        <v>88</v>
      </c>
      <c r="G8" s="17" t="s">
        <v>89</v>
      </c>
      <c r="H8" s="19"/>
      <c r="I8" s="20"/>
    </row>
    <row r="9" spans="1:9" s="11" customFormat="1" ht="24" customHeight="1">
      <c r="A9" s="103" t="s">
        <v>34</v>
      </c>
      <c r="B9" s="104"/>
      <c r="C9" s="16" t="s">
        <v>87</v>
      </c>
      <c r="D9" s="17" t="s">
        <v>86</v>
      </c>
      <c r="E9" s="21" t="s">
        <v>35</v>
      </c>
      <c r="F9" s="16" t="s">
        <v>68</v>
      </c>
      <c r="G9" s="17" t="s">
        <v>71</v>
      </c>
      <c r="H9" s="22"/>
      <c r="I9" s="23"/>
    </row>
    <row r="10" spans="1:9" s="11" customFormat="1" ht="24" customHeight="1">
      <c r="A10" s="24" t="s">
        <v>9</v>
      </c>
      <c r="B10" s="25" t="s">
        <v>10</v>
      </c>
      <c r="C10" s="26" t="s">
        <v>55</v>
      </c>
      <c r="D10" s="27" t="s">
        <v>56</v>
      </c>
      <c r="E10" s="25" t="s">
        <v>0</v>
      </c>
      <c r="F10" s="26" t="s">
        <v>36</v>
      </c>
      <c r="G10" s="25" t="s">
        <v>11</v>
      </c>
      <c r="H10" s="116" t="s">
        <v>12</v>
      </c>
      <c r="I10" s="117"/>
    </row>
    <row r="11" spans="1:9" s="11" customFormat="1" ht="24" customHeight="1">
      <c r="A11" s="28" t="s">
        <v>43</v>
      </c>
      <c r="B11" s="29">
        <v>1</v>
      </c>
      <c r="C11" s="30" t="s">
        <v>52</v>
      </c>
      <c r="D11" s="17" t="s">
        <v>53</v>
      </c>
      <c r="E11" s="29">
        <v>2</v>
      </c>
      <c r="F11" s="29">
        <v>173</v>
      </c>
      <c r="G11" s="31" t="s">
        <v>37</v>
      </c>
      <c r="H11" s="94" t="s">
        <v>72</v>
      </c>
      <c r="I11" s="95"/>
    </row>
    <row r="12" spans="1:9" s="11" customFormat="1" ht="24" customHeight="1">
      <c r="A12" s="28"/>
      <c r="B12" s="29">
        <v>2</v>
      </c>
      <c r="C12" s="30" t="s">
        <v>68</v>
      </c>
      <c r="D12" s="17" t="s">
        <v>71</v>
      </c>
      <c r="E12" s="29">
        <v>2</v>
      </c>
      <c r="F12" s="30">
        <v>170</v>
      </c>
      <c r="G12" s="31" t="s">
        <v>37</v>
      </c>
      <c r="H12" s="94" t="s">
        <v>74</v>
      </c>
      <c r="I12" s="95"/>
    </row>
    <row r="13" spans="1:9" s="11" customFormat="1" ht="24" customHeight="1">
      <c r="A13" s="28"/>
      <c r="B13" s="29">
        <v>3</v>
      </c>
      <c r="C13" s="30" t="s">
        <v>68</v>
      </c>
      <c r="D13" s="17" t="s">
        <v>69</v>
      </c>
      <c r="E13" s="29">
        <v>2</v>
      </c>
      <c r="F13" s="30">
        <v>172</v>
      </c>
      <c r="G13" s="31" t="s">
        <v>91</v>
      </c>
      <c r="H13" s="94" t="s">
        <v>73</v>
      </c>
      <c r="I13" s="95"/>
    </row>
    <row r="14" spans="1:9" s="11" customFormat="1" ht="24" customHeight="1">
      <c r="A14" s="28"/>
      <c r="B14" s="29">
        <v>4</v>
      </c>
      <c r="C14" s="30" t="s">
        <v>68</v>
      </c>
      <c r="D14" s="17" t="s">
        <v>70</v>
      </c>
      <c r="E14" s="29">
        <v>2</v>
      </c>
      <c r="F14" s="30">
        <v>188</v>
      </c>
      <c r="G14" s="31" t="s">
        <v>37</v>
      </c>
      <c r="H14" s="94" t="s">
        <v>90</v>
      </c>
      <c r="I14" s="95"/>
    </row>
    <row r="15" spans="1:9" s="11" customFormat="1" ht="24" customHeight="1">
      <c r="A15" s="28"/>
      <c r="B15" s="29">
        <v>5</v>
      </c>
      <c r="C15" s="30" t="s">
        <v>68</v>
      </c>
      <c r="D15" s="17" t="s">
        <v>78</v>
      </c>
      <c r="E15" s="29">
        <v>2</v>
      </c>
      <c r="F15" s="30">
        <v>177</v>
      </c>
      <c r="G15" s="29" t="s">
        <v>37</v>
      </c>
      <c r="H15" s="92" t="s">
        <v>77</v>
      </c>
      <c r="I15" s="93"/>
    </row>
    <row r="16" spans="1:9" s="11" customFormat="1" ht="24" customHeight="1">
      <c r="A16" s="28"/>
      <c r="B16" s="29">
        <v>6</v>
      </c>
      <c r="C16" s="30" t="s">
        <v>68</v>
      </c>
      <c r="D16" s="17" t="s">
        <v>75</v>
      </c>
      <c r="E16" s="29">
        <v>2</v>
      </c>
      <c r="F16" s="30">
        <v>166</v>
      </c>
      <c r="G16" s="29" t="s">
        <v>91</v>
      </c>
      <c r="H16" s="92" t="s">
        <v>77</v>
      </c>
      <c r="I16" s="93"/>
    </row>
    <row r="17" spans="1:9" s="11" customFormat="1" ht="24" customHeight="1">
      <c r="A17" s="28"/>
      <c r="B17" s="29">
        <v>7</v>
      </c>
      <c r="C17" s="30" t="s">
        <v>68</v>
      </c>
      <c r="D17" s="17" t="s">
        <v>76</v>
      </c>
      <c r="E17" s="29">
        <v>2</v>
      </c>
      <c r="F17" s="30">
        <v>179</v>
      </c>
      <c r="G17" s="29" t="s">
        <v>91</v>
      </c>
      <c r="H17" s="92" t="s">
        <v>77</v>
      </c>
      <c r="I17" s="93"/>
    </row>
    <row r="18" spans="1:9" s="11" customFormat="1" ht="24" customHeight="1">
      <c r="A18" s="28"/>
      <c r="B18" s="29">
        <v>10</v>
      </c>
      <c r="C18" s="30" t="s">
        <v>68</v>
      </c>
      <c r="D18" s="17" t="s">
        <v>83</v>
      </c>
      <c r="E18" s="29">
        <v>2</v>
      </c>
      <c r="F18" s="30">
        <v>180</v>
      </c>
      <c r="G18" s="29" t="s">
        <v>37</v>
      </c>
      <c r="H18" s="92" t="s">
        <v>77</v>
      </c>
      <c r="I18" s="93"/>
    </row>
    <row r="19" spans="1:9" s="11" customFormat="1" ht="24" customHeight="1">
      <c r="A19" s="28"/>
      <c r="B19" s="29">
        <v>11</v>
      </c>
      <c r="C19" s="30" t="s">
        <v>52</v>
      </c>
      <c r="D19" s="17" t="s">
        <v>84</v>
      </c>
      <c r="E19" s="29">
        <v>2</v>
      </c>
      <c r="F19" s="30">
        <v>165</v>
      </c>
      <c r="G19" s="29" t="s">
        <v>37</v>
      </c>
      <c r="H19" s="92" t="s">
        <v>77</v>
      </c>
      <c r="I19" s="93"/>
    </row>
    <row r="20" spans="1:9" s="11" customFormat="1" ht="24" customHeight="1">
      <c r="A20" s="28"/>
      <c r="B20" s="29">
        <v>13</v>
      </c>
      <c r="C20" s="30" t="s">
        <v>54</v>
      </c>
      <c r="D20" s="17" t="s">
        <v>67</v>
      </c>
      <c r="E20" s="29">
        <v>1</v>
      </c>
      <c r="F20" s="30">
        <v>169</v>
      </c>
      <c r="G20" s="29" t="s">
        <v>37</v>
      </c>
      <c r="H20" s="92" t="s">
        <v>82</v>
      </c>
      <c r="I20" s="93"/>
    </row>
    <row r="21" spans="1:9" s="11" customFormat="1" ht="24" customHeight="1">
      <c r="A21" s="28"/>
      <c r="B21" s="29">
        <v>14</v>
      </c>
      <c r="C21" s="30" t="s">
        <v>54</v>
      </c>
      <c r="D21" s="17" t="s">
        <v>80</v>
      </c>
      <c r="E21" s="29">
        <v>1</v>
      </c>
      <c r="F21" s="30">
        <v>175</v>
      </c>
      <c r="G21" s="29" t="s">
        <v>91</v>
      </c>
      <c r="H21" s="92" t="s">
        <v>82</v>
      </c>
      <c r="I21" s="93"/>
    </row>
    <row r="22" spans="1:9" s="11" customFormat="1" ht="24" customHeight="1">
      <c r="A22" s="28"/>
      <c r="B22" s="29">
        <v>15</v>
      </c>
      <c r="C22" s="30" t="s">
        <v>54</v>
      </c>
      <c r="D22" s="17" t="s">
        <v>66</v>
      </c>
      <c r="E22" s="29">
        <v>1</v>
      </c>
      <c r="F22" s="30">
        <v>178</v>
      </c>
      <c r="G22" s="29" t="s">
        <v>37</v>
      </c>
      <c r="H22" s="92" t="s">
        <v>81</v>
      </c>
      <c r="I22" s="93"/>
    </row>
    <row r="23" spans="1:9" s="11" customFormat="1" ht="24" customHeight="1">
      <c r="A23" s="28"/>
      <c r="B23" s="29">
        <v>16</v>
      </c>
      <c r="C23" s="30" t="s">
        <v>54</v>
      </c>
      <c r="D23" s="17" t="s">
        <v>60</v>
      </c>
      <c r="E23" s="29">
        <v>1</v>
      </c>
      <c r="F23" s="30">
        <v>163</v>
      </c>
      <c r="G23" s="29" t="s">
        <v>37</v>
      </c>
      <c r="H23" s="92" t="s">
        <v>82</v>
      </c>
      <c r="I23" s="93"/>
    </row>
    <row r="24" spans="1:9" s="11" customFormat="1" ht="24" customHeight="1">
      <c r="A24" s="28"/>
      <c r="B24" s="29">
        <v>17</v>
      </c>
      <c r="C24" s="30" t="s">
        <v>54</v>
      </c>
      <c r="D24" s="17" t="s">
        <v>79</v>
      </c>
      <c r="E24" s="32">
        <v>1</v>
      </c>
      <c r="F24" s="33">
        <v>160</v>
      </c>
      <c r="G24" s="29" t="s">
        <v>37</v>
      </c>
      <c r="H24" s="92" t="s">
        <v>82</v>
      </c>
      <c r="I24" s="93"/>
    </row>
    <row r="25" spans="1:9" s="11" customFormat="1" ht="24" customHeight="1">
      <c r="A25" s="28"/>
      <c r="B25" s="29"/>
      <c r="C25" s="30"/>
      <c r="D25" s="17"/>
      <c r="E25" s="29"/>
      <c r="F25" s="30"/>
      <c r="G25" s="29"/>
      <c r="H25" s="92"/>
      <c r="I25" s="93"/>
    </row>
    <row r="26" spans="1:9" s="11" customFormat="1" ht="24" customHeight="1" thickBot="1">
      <c r="A26" s="34"/>
      <c r="B26" s="35"/>
      <c r="C26" s="36"/>
      <c r="D26" s="37"/>
      <c r="E26" s="38"/>
      <c r="F26" s="36"/>
      <c r="G26" s="38"/>
      <c r="H26" s="96"/>
      <c r="I26" s="97"/>
    </row>
    <row r="27" spans="1:9" s="11" customFormat="1" ht="21.75" customHeight="1">
      <c r="A27" s="39"/>
      <c r="B27" s="40"/>
      <c r="C27" s="41"/>
      <c r="D27" s="40"/>
      <c r="F27" s="42" t="s">
        <v>61</v>
      </c>
      <c r="G27" s="43"/>
      <c r="H27" s="43"/>
      <c r="I27" s="44"/>
    </row>
    <row r="28" spans="1:9" s="11" customFormat="1" ht="21.75" customHeight="1">
      <c r="A28" s="41" t="s">
        <v>13</v>
      </c>
      <c r="B28" s="40"/>
      <c r="C28" s="41"/>
      <c r="D28" s="39"/>
      <c r="F28" s="45" t="s">
        <v>14</v>
      </c>
      <c r="G28" s="46"/>
      <c r="H28" s="47" t="s">
        <v>15</v>
      </c>
      <c r="I28" s="48"/>
    </row>
    <row r="29" spans="1:12" s="11" customFormat="1" ht="21.75" customHeight="1">
      <c r="A29" s="39" t="s">
        <v>38</v>
      </c>
      <c r="B29" s="40"/>
      <c r="C29" s="41"/>
      <c r="D29" s="39"/>
      <c r="F29" s="49" t="s">
        <v>16</v>
      </c>
      <c r="G29" s="50"/>
      <c r="H29" s="51" t="s">
        <v>17</v>
      </c>
      <c r="I29" s="52"/>
      <c r="K29" s="53"/>
      <c r="L29" s="53"/>
    </row>
    <row r="30" spans="1:9" s="11" customFormat="1" ht="21.75" customHeight="1">
      <c r="A30" s="39"/>
      <c r="B30" s="40"/>
      <c r="C30" s="41"/>
      <c r="D30" s="40"/>
      <c r="F30" s="45" t="s">
        <v>18</v>
      </c>
      <c r="G30" s="46"/>
      <c r="H30" s="47" t="s">
        <v>19</v>
      </c>
      <c r="I30" s="48"/>
    </row>
    <row r="31" spans="1:9" s="11" customFormat="1" ht="21.75" customHeight="1" thickBot="1">
      <c r="A31" s="39"/>
      <c r="B31" s="114">
        <f ca="1">TODAY()</f>
        <v>42672</v>
      </c>
      <c r="C31" s="115"/>
      <c r="D31" s="40"/>
      <c r="F31" s="54" t="s">
        <v>20</v>
      </c>
      <c r="G31" s="55"/>
      <c r="H31" s="56" t="s">
        <v>21</v>
      </c>
      <c r="I31" s="57"/>
    </row>
    <row r="32" spans="1:9" s="11" customFormat="1" ht="10.5" customHeight="1">
      <c r="A32" s="58"/>
      <c r="B32" s="58"/>
      <c r="C32" s="58"/>
      <c r="D32" s="39"/>
      <c r="E32" s="39"/>
      <c r="F32" s="39"/>
      <c r="G32" s="39"/>
      <c r="H32" s="39"/>
      <c r="I32" s="39"/>
    </row>
    <row r="33" spans="1:9" s="11" customFormat="1" ht="17.25" customHeight="1">
      <c r="A33" s="39"/>
      <c r="B33" s="59" t="s">
        <v>42</v>
      </c>
      <c r="C33" s="39"/>
      <c r="D33" s="39"/>
      <c r="E33" s="60"/>
      <c r="F33" s="39"/>
      <c r="G33" s="39"/>
      <c r="H33" s="39"/>
      <c r="I33" s="39"/>
    </row>
    <row r="34" spans="1:9" s="11" customFormat="1" ht="31.5" customHeight="1">
      <c r="A34" s="39"/>
      <c r="B34" s="39"/>
      <c r="C34" s="39"/>
      <c r="D34" s="39"/>
      <c r="E34" s="39"/>
      <c r="F34" s="39"/>
      <c r="G34" s="39"/>
      <c r="H34" s="39"/>
      <c r="I34" s="39"/>
    </row>
    <row r="35" spans="3:11" s="11" customFormat="1" ht="19.5" customHeight="1">
      <c r="C35" s="39"/>
      <c r="D35" s="39"/>
      <c r="E35" s="61" t="str">
        <f>+C5</f>
        <v>がんばれ山口ハンドボール</v>
      </c>
      <c r="F35" s="58" t="s">
        <v>22</v>
      </c>
      <c r="G35" s="111"/>
      <c r="H35" s="111"/>
      <c r="I35" s="62" t="s">
        <v>50</v>
      </c>
      <c r="J35" s="63"/>
      <c r="K35" s="39"/>
    </row>
    <row r="36" spans="1:9" s="11" customFormat="1" ht="15">
      <c r="A36" s="39"/>
      <c r="B36" s="39"/>
      <c r="C36" s="39"/>
      <c r="D36" s="39"/>
      <c r="E36" s="39"/>
      <c r="F36" s="39"/>
      <c r="G36" s="39"/>
      <c r="H36" s="39"/>
      <c r="I36" s="39"/>
    </row>
    <row r="37" s="11" customFormat="1" ht="8.25" customHeight="1"/>
    <row r="38" s="11" customFormat="1" ht="15"/>
    <row r="39" spans="1:13" ht="15.75">
      <c r="A39" s="9" t="s">
        <v>23</v>
      </c>
      <c r="K39" s="9">
        <v>0</v>
      </c>
      <c r="L39" s="9" t="s">
        <v>59</v>
      </c>
      <c r="M39" s="9" t="s">
        <v>58</v>
      </c>
    </row>
    <row r="40" spans="1:13" ht="15.75">
      <c r="A40" s="64"/>
      <c r="B40" s="65" t="s">
        <v>39</v>
      </c>
      <c r="C40" s="81" t="str">
        <f>+C5</f>
        <v>がんばれ山口ハンドボール</v>
      </c>
      <c r="D40" s="66"/>
      <c r="E40" s="66"/>
      <c r="F40" s="67"/>
      <c r="G40" s="68"/>
      <c r="H40" s="69"/>
      <c r="I40" s="69"/>
      <c r="K40" s="9">
        <v>1</v>
      </c>
      <c r="L40" s="9" t="s">
        <v>45</v>
      </c>
      <c r="M40" s="9" t="s">
        <v>47</v>
      </c>
    </row>
    <row r="41" spans="1:13" ht="15.75">
      <c r="A41" s="70" t="s">
        <v>62</v>
      </c>
      <c r="B41" s="71"/>
      <c r="C41" s="1" t="str">
        <f>+C8&amp;" "&amp;D8</f>
        <v>川棚 温泉</v>
      </c>
      <c r="D41" s="1" t="s">
        <v>24</v>
      </c>
      <c r="F41" s="83">
        <f>+G28</f>
        <v>0</v>
      </c>
      <c r="G41" s="84">
        <f>+G29</f>
        <v>0</v>
      </c>
      <c r="H41" s="1"/>
      <c r="I41" s="1"/>
      <c r="K41" s="9">
        <v>2</v>
      </c>
      <c r="L41" s="9" t="s">
        <v>46</v>
      </c>
      <c r="M41" s="9" t="s">
        <v>49</v>
      </c>
    </row>
    <row r="42" spans="1:13" ht="15.75">
      <c r="A42" s="70" t="s">
        <v>63</v>
      </c>
      <c r="B42" s="71"/>
      <c r="C42" s="83" t="str">
        <f>+C9&amp;" "&amp;D9</f>
        <v>湯田 温泉</v>
      </c>
      <c r="D42" s="1" t="s">
        <v>25</v>
      </c>
      <c r="F42" s="83">
        <f>+G30</f>
        <v>0</v>
      </c>
      <c r="G42" s="84">
        <f>+G31</f>
        <v>0</v>
      </c>
      <c r="H42" s="1"/>
      <c r="I42" s="1"/>
      <c r="K42" s="9">
        <v>3</v>
      </c>
      <c r="L42" s="9" t="s">
        <v>44</v>
      </c>
      <c r="M42" s="9" t="s">
        <v>48</v>
      </c>
    </row>
    <row r="43" spans="1:11" ht="15.75">
      <c r="A43" s="70" t="s">
        <v>64</v>
      </c>
      <c r="B43" s="71"/>
      <c r="C43" s="83" t="str">
        <f>+F8&amp;" "&amp;G8</f>
        <v>宇賀 本郷</v>
      </c>
      <c r="D43" s="1" t="s">
        <v>26</v>
      </c>
      <c r="F43" s="83">
        <f>+I28</f>
        <v>0</v>
      </c>
      <c r="G43" s="84">
        <f>+I29</f>
        <v>0</v>
      </c>
      <c r="H43" s="1"/>
      <c r="I43" s="1"/>
      <c r="K43" s="9">
        <v>4</v>
      </c>
    </row>
    <row r="44" spans="1:11" ht="15.75">
      <c r="A44" s="70" t="s">
        <v>65</v>
      </c>
      <c r="B44" s="71"/>
      <c r="C44" s="83" t="str">
        <f>+F9&amp;" "&amp;G9</f>
        <v>長門 湯本</v>
      </c>
      <c r="D44" s="1" t="s">
        <v>27</v>
      </c>
      <c r="F44" s="83">
        <f>I30</f>
        <v>0</v>
      </c>
      <c r="G44" s="84">
        <f>+I31</f>
        <v>0</v>
      </c>
      <c r="H44" s="1"/>
      <c r="I44" s="1"/>
      <c r="K44" s="9">
        <v>5</v>
      </c>
    </row>
    <row r="45" spans="1:11" ht="15.75">
      <c r="A45" s="73" t="s">
        <v>41</v>
      </c>
      <c r="B45" s="1" t="s">
        <v>28</v>
      </c>
      <c r="C45" s="1" t="s">
        <v>29</v>
      </c>
      <c r="D45" s="1" t="s">
        <v>0</v>
      </c>
      <c r="E45" s="1" t="s">
        <v>1</v>
      </c>
      <c r="F45" s="1" t="s">
        <v>11</v>
      </c>
      <c r="G45" s="72" t="s">
        <v>30</v>
      </c>
      <c r="H45" s="1"/>
      <c r="I45" s="1"/>
      <c r="K45" s="9">
        <v>6</v>
      </c>
    </row>
    <row r="46" spans="1:11" ht="15.75">
      <c r="A46" s="74" t="str">
        <f>IF(A11="c","c","")</f>
        <v>c</v>
      </c>
      <c r="B46" s="1">
        <f aca="true" t="shared" si="0" ref="B46:B55">+B11</f>
        <v>1</v>
      </c>
      <c r="C46" s="1" t="str">
        <f>+C11&amp;" "&amp;D11</f>
        <v>長門 一の宮</v>
      </c>
      <c r="D46" s="1">
        <f>+E11</f>
        <v>2</v>
      </c>
      <c r="E46" s="1">
        <f>+F11</f>
        <v>173</v>
      </c>
      <c r="F46" s="1" t="str">
        <f>+G11</f>
        <v>右</v>
      </c>
      <c r="G46" s="72" t="str">
        <f>+H11</f>
        <v>山陽</v>
      </c>
      <c r="H46" s="1"/>
      <c r="I46" s="1"/>
      <c r="K46" s="9">
        <v>7</v>
      </c>
    </row>
    <row r="47" spans="1:11" ht="15.75">
      <c r="A47" s="74">
        <f aca="true" t="shared" si="1" ref="A47:A61">IF(A12="c","c","")</f>
      </c>
      <c r="B47" s="1">
        <f t="shared" si="0"/>
        <v>2</v>
      </c>
      <c r="C47" s="1" t="str">
        <f aca="true" t="shared" si="2" ref="C47:C61">+C12&amp;" "&amp;D12</f>
        <v>長門 湯本</v>
      </c>
      <c r="D47" s="1">
        <f aca="true" t="shared" si="3" ref="D47:F61">+E12</f>
        <v>2</v>
      </c>
      <c r="E47" s="1">
        <f t="shared" si="3"/>
        <v>170</v>
      </c>
      <c r="F47" s="1" t="str">
        <f t="shared" si="3"/>
        <v>右</v>
      </c>
      <c r="G47" s="72" t="str">
        <f aca="true" t="shared" si="4" ref="G47:G60">+H12</f>
        <v>美祢</v>
      </c>
      <c r="H47" s="1"/>
      <c r="I47" s="1"/>
      <c r="K47" s="9">
        <v>8</v>
      </c>
    </row>
    <row r="48" spans="1:11" ht="15.75">
      <c r="A48" s="74">
        <f t="shared" si="1"/>
      </c>
      <c r="B48" s="1">
        <f t="shared" si="0"/>
        <v>3</v>
      </c>
      <c r="C48" s="1" t="str">
        <f t="shared" si="2"/>
        <v>長門 長沢</v>
      </c>
      <c r="D48" s="1">
        <f t="shared" si="3"/>
        <v>2</v>
      </c>
      <c r="E48" s="1">
        <f t="shared" si="3"/>
        <v>172</v>
      </c>
      <c r="F48" s="1" t="str">
        <f t="shared" si="3"/>
        <v>左</v>
      </c>
      <c r="G48" s="72" t="str">
        <f t="shared" si="4"/>
        <v>小野田</v>
      </c>
      <c r="H48" s="1"/>
      <c r="I48" s="1"/>
      <c r="K48" s="9">
        <v>9</v>
      </c>
    </row>
    <row r="49" spans="1:11" ht="15.75">
      <c r="A49" s="74">
        <f t="shared" si="1"/>
      </c>
      <c r="B49" s="1">
        <f t="shared" si="0"/>
        <v>4</v>
      </c>
      <c r="C49" s="1" t="str">
        <f t="shared" si="2"/>
        <v>長門 本山</v>
      </c>
      <c r="D49" s="1">
        <f t="shared" si="3"/>
        <v>2</v>
      </c>
      <c r="E49" s="1">
        <f t="shared" si="3"/>
        <v>188</v>
      </c>
      <c r="F49" s="1" t="str">
        <f t="shared" si="3"/>
        <v>右</v>
      </c>
      <c r="G49" s="72" t="str">
        <f t="shared" si="4"/>
        <v>小野田　本山分校</v>
      </c>
      <c r="H49" s="1"/>
      <c r="I49" s="1"/>
      <c r="K49" s="9">
        <v>10</v>
      </c>
    </row>
    <row r="50" spans="1:11" ht="15.75">
      <c r="A50" s="74">
        <f t="shared" si="1"/>
      </c>
      <c r="B50" s="1">
        <f t="shared" si="0"/>
        <v>5</v>
      </c>
      <c r="C50" s="1" t="str">
        <f t="shared" si="2"/>
        <v>長門 古市</v>
      </c>
      <c r="D50" s="1">
        <f t="shared" si="3"/>
        <v>2</v>
      </c>
      <c r="E50" s="1">
        <f t="shared" si="3"/>
        <v>177</v>
      </c>
      <c r="F50" s="1" t="str">
        <f t="shared" si="3"/>
        <v>右</v>
      </c>
      <c r="G50" s="72" t="str">
        <f t="shared" si="4"/>
        <v>山陰</v>
      </c>
      <c r="H50" s="1"/>
      <c r="I50" s="1"/>
      <c r="K50" s="9">
        <v>11</v>
      </c>
    </row>
    <row r="51" spans="1:11" ht="15.75">
      <c r="A51" s="74">
        <f t="shared" si="1"/>
      </c>
      <c r="B51" s="83">
        <f t="shared" si="0"/>
        <v>6</v>
      </c>
      <c r="C51" s="83" t="str">
        <f t="shared" si="2"/>
        <v>長門 二見</v>
      </c>
      <c r="D51" s="83">
        <f t="shared" si="3"/>
        <v>2</v>
      </c>
      <c r="E51" s="83">
        <f t="shared" si="3"/>
        <v>166</v>
      </c>
      <c r="F51" s="83" t="str">
        <f t="shared" si="3"/>
        <v>左</v>
      </c>
      <c r="G51" s="84" t="str">
        <f t="shared" si="4"/>
        <v>山陰</v>
      </c>
      <c r="H51" s="1"/>
      <c r="I51" s="1"/>
      <c r="K51" s="9">
        <v>12</v>
      </c>
    </row>
    <row r="52" spans="1:11" ht="15.75">
      <c r="A52" s="74">
        <f t="shared" si="1"/>
      </c>
      <c r="B52" s="83">
        <f t="shared" si="0"/>
        <v>7</v>
      </c>
      <c r="C52" s="83" t="str">
        <f t="shared" si="2"/>
        <v>長門 粟野</v>
      </c>
      <c r="D52" s="83">
        <f t="shared" si="3"/>
        <v>2</v>
      </c>
      <c r="E52" s="83">
        <f t="shared" si="3"/>
        <v>179</v>
      </c>
      <c r="F52" s="83" t="str">
        <f t="shared" si="3"/>
        <v>左</v>
      </c>
      <c r="G52" s="84" t="str">
        <f t="shared" si="4"/>
        <v>山陰</v>
      </c>
      <c r="H52" s="1"/>
      <c r="I52" s="1"/>
      <c r="K52" s="9">
        <v>13</v>
      </c>
    </row>
    <row r="53" spans="1:11" ht="15.75">
      <c r="A53" s="74">
        <f t="shared" si="1"/>
      </c>
      <c r="B53" s="83">
        <f t="shared" si="0"/>
        <v>10</v>
      </c>
      <c r="C53" s="83" t="str">
        <f t="shared" si="2"/>
        <v>長門 三隅</v>
      </c>
      <c r="D53" s="83">
        <f t="shared" si="3"/>
        <v>2</v>
      </c>
      <c r="E53" s="83">
        <f t="shared" si="3"/>
        <v>180</v>
      </c>
      <c r="F53" s="83" t="str">
        <f t="shared" si="3"/>
        <v>右</v>
      </c>
      <c r="G53" s="84" t="str">
        <f t="shared" si="4"/>
        <v>山陰</v>
      </c>
      <c r="H53" s="1"/>
      <c r="I53" s="1"/>
      <c r="K53" s="9">
        <v>14</v>
      </c>
    </row>
    <row r="54" spans="1:11" ht="15.75">
      <c r="A54" s="74">
        <f t="shared" si="1"/>
      </c>
      <c r="B54" s="83">
        <f t="shared" si="0"/>
        <v>11</v>
      </c>
      <c r="C54" s="83" t="str">
        <f t="shared" si="2"/>
        <v>長門 大井</v>
      </c>
      <c r="D54" s="83">
        <f t="shared" si="3"/>
        <v>2</v>
      </c>
      <c r="E54" s="83">
        <f t="shared" si="3"/>
        <v>165</v>
      </c>
      <c r="F54" s="83" t="str">
        <f t="shared" si="3"/>
        <v>右</v>
      </c>
      <c r="G54" s="84" t="str">
        <f t="shared" si="4"/>
        <v>山陰</v>
      </c>
      <c r="H54" s="1"/>
      <c r="I54" s="1"/>
      <c r="K54" s="9">
        <v>15</v>
      </c>
    </row>
    <row r="55" spans="1:11" ht="15.75">
      <c r="A55" s="74">
        <f t="shared" si="1"/>
      </c>
      <c r="B55" s="83">
        <f t="shared" si="0"/>
        <v>13</v>
      </c>
      <c r="C55" s="83" t="str">
        <f t="shared" si="2"/>
        <v>周防 佐山</v>
      </c>
      <c r="D55" s="83">
        <f t="shared" si="3"/>
        <v>1</v>
      </c>
      <c r="E55" s="83">
        <f t="shared" si="3"/>
        <v>169</v>
      </c>
      <c r="F55" s="83" t="str">
        <f t="shared" si="3"/>
        <v>右</v>
      </c>
      <c r="G55" s="84" t="str">
        <f t="shared" si="4"/>
        <v>岩徳</v>
      </c>
      <c r="H55" s="1"/>
      <c r="I55" s="1"/>
      <c r="K55" s="9">
        <v>16</v>
      </c>
    </row>
    <row r="56" spans="1:11" ht="15.75">
      <c r="A56" s="74">
        <f t="shared" si="1"/>
      </c>
      <c r="B56" s="83">
        <f aca="true" t="shared" si="5" ref="B56:B61">+B21</f>
        <v>14</v>
      </c>
      <c r="C56" s="83" t="str">
        <f t="shared" si="2"/>
        <v>周防 花岡</v>
      </c>
      <c r="D56" s="83">
        <f t="shared" si="3"/>
        <v>1</v>
      </c>
      <c r="E56" s="83">
        <f t="shared" si="3"/>
        <v>175</v>
      </c>
      <c r="F56" s="83" t="str">
        <f t="shared" si="3"/>
        <v>左</v>
      </c>
      <c r="G56" s="84" t="str">
        <f t="shared" si="4"/>
        <v>岩徳</v>
      </c>
      <c r="H56" s="1"/>
      <c r="I56" s="1"/>
      <c r="K56" s="9">
        <v>17</v>
      </c>
    </row>
    <row r="57" spans="1:11" ht="15.75">
      <c r="A57" s="74">
        <f t="shared" si="1"/>
      </c>
      <c r="B57" s="83">
        <f t="shared" si="5"/>
        <v>15</v>
      </c>
      <c r="C57" s="83" t="str">
        <f t="shared" si="2"/>
        <v>周防 下郷</v>
      </c>
      <c r="D57" s="83">
        <f t="shared" si="3"/>
        <v>1</v>
      </c>
      <c r="E57" s="83">
        <f t="shared" si="3"/>
        <v>178</v>
      </c>
      <c r="F57" s="83" t="str">
        <f t="shared" si="3"/>
        <v>右</v>
      </c>
      <c r="G57" s="84" t="str">
        <f t="shared" si="4"/>
        <v>山口</v>
      </c>
      <c r="H57" s="1"/>
      <c r="I57" s="1"/>
      <c r="K57" s="9">
        <v>18</v>
      </c>
    </row>
    <row r="58" spans="1:11" ht="15.75">
      <c r="A58" s="74">
        <f t="shared" si="1"/>
      </c>
      <c r="B58" s="83">
        <f t="shared" si="5"/>
        <v>16</v>
      </c>
      <c r="C58" s="83" t="str">
        <f t="shared" si="2"/>
        <v>周防 高森</v>
      </c>
      <c r="D58" s="83">
        <f t="shared" si="3"/>
        <v>1</v>
      </c>
      <c r="E58" s="83">
        <f t="shared" si="3"/>
        <v>163</v>
      </c>
      <c r="F58" s="83" t="str">
        <f t="shared" si="3"/>
        <v>右</v>
      </c>
      <c r="G58" s="84" t="str">
        <f t="shared" si="4"/>
        <v>岩徳</v>
      </c>
      <c r="H58" s="1"/>
      <c r="I58" s="1"/>
      <c r="K58" s="9">
        <v>19</v>
      </c>
    </row>
    <row r="59" spans="1:11" ht="15.75">
      <c r="A59" s="74">
        <f t="shared" si="1"/>
      </c>
      <c r="B59" s="83">
        <f t="shared" si="5"/>
        <v>17</v>
      </c>
      <c r="C59" s="83" t="str">
        <f t="shared" si="2"/>
        <v>周防 久保</v>
      </c>
      <c r="D59" s="83">
        <f t="shared" si="3"/>
        <v>1</v>
      </c>
      <c r="E59" s="83">
        <f t="shared" si="3"/>
        <v>160</v>
      </c>
      <c r="F59" s="83" t="str">
        <f t="shared" si="3"/>
        <v>右</v>
      </c>
      <c r="G59" s="84" t="str">
        <f t="shared" si="4"/>
        <v>岩徳</v>
      </c>
      <c r="H59" s="1"/>
      <c r="I59" s="1"/>
      <c r="K59" s="9">
        <v>20</v>
      </c>
    </row>
    <row r="60" spans="1:11" ht="15.75">
      <c r="A60" s="74">
        <f t="shared" si="1"/>
      </c>
      <c r="B60" s="83">
        <f t="shared" si="5"/>
        <v>0</v>
      </c>
      <c r="C60" s="83" t="str">
        <f t="shared" si="2"/>
        <v> </v>
      </c>
      <c r="D60" s="83">
        <f t="shared" si="3"/>
        <v>0</v>
      </c>
      <c r="E60" s="83">
        <f t="shared" si="3"/>
        <v>0</v>
      </c>
      <c r="F60" s="83">
        <f t="shared" si="3"/>
        <v>0</v>
      </c>
      <c r="G60" s="84">
        <f t="shared" si="4"/>
        <v>0</v>
      </c>
      <c r="H60" s="1"/>
      <c r="I60" s="1"/>
      <c r="K60" s="9">
        <v>21</v>
      </c>
    </row>
    <row r="61" spans="1:11" ht="15.75">
      <c r="A61" s="74">
        <f t="shared" si="1"/>
      </c>
      <c r="B61" s="85">
        <f t="shared" si="5"/>
        <v>0</v>
      </c>
      <c r="C61" s="85" t="str">
        <f t="shared" si="2"/>
        <v> </v>
      </c>
      <c r="D61" s="85">
        <f t="shared" si="3"/>
        <v>0</v>
      </c>
      <c r="E61" s="85">
        <f t="shared" si="3"/>
        <v>0</v>
      </c>
      <c r="F61" s="85">
        <f t="shared" si="3"/>
        <v>0</v>
      </c>
      <c r="G61" s="86">
        <f>+H26</f>
        <v>0</v>
      </c>
      <c r="H61" s="1"/>
      <c r="I61" s="1"/>
      <c r="K61" s="9">
        <v>22</v>
      </c>
    </row>
    <row r="62" spans="1:11" ht="15.75">
      <c r="A62" s="75"/>
      <c r="B62" s="76" t="s">
        <v>31</v>
      </c>
      <c r="C62" s="77" t="s">
        <v>31</v>
      </c>
      <c r="D62" s="77"/>
      <c r="E62" s="77" t="s">
        <v>31</v>
      </c>
      <c r="F62" s="77" t="s">
        <v>31</v>
      </c>
      <c r="K62" s="9">
        <v>23</v>
      </c>
    </row>
    <row r="63" spans="1:11" ht="15.75">
      <c r="A63" s="69"/>
      <c r="K63" s="9">
        <v>24</v>
      </c>
    </row>
    <row r="64" spans="1:3" ht="15.75">
      <c r="A64" s="9" t="s">
        <v>51</v>
      </c>
      <c r="B64" s="78"/>
      <c r="C64" s="69"/>
    </row>
    <row r="65" spans="1:8" ht="17.25" customHeight="1">
      <c r="A65" s="5" t="str">
        <f>+C5</f>
        <v>がんばれ山口ハンドボール</v>
      </c>
      <c r="B65" s="3" t="str">
        <f>VLOOKUP(C5,L39:M63,2,FALSE)</f>
        <v>がんばれ山口</v>
      </c>
      <c r="C65" s="3" t="str">
        <f>+C8&amp;" "&amp;D8</f>
        <v>川棚 温泉</v>
      </c>
      <c r="D65" s="3" t="str">
        <f>IF(C9="","",C9&amp;" "&amp;D9)</f>
        <v>湯田 温泉</v>
      </c>
      <c r="E65" s="3" t="str">
        <f>IF(F8="","",F8&amp;" "&amp;G8)</f>
        <v>宇賀 本郷</v>
      </c>
      <c r="F65" s="3" t="str">
        <f>IF(F9="","",F9&amp;" "&amp;G9)</f>
        <v>長門 湯本</v>
      </c>
      <c r="G65" s="82"/>
      <c r="H65" s="82"/>
    </row>
    <row r="66" spans="1:5" ht="15.75">
      <c r="A66" s="4">
        <f>IF(B11="","",B11)</f>
        <v>1</v>
      </c>
      <c r="B66" s="2" t="str">
        <f aca="true" t="shared" si="6" ref="B66:B81">IF(C11="","",C$5)</f>
        <v>がんばれ山口ハンドボール</v>
      </c>
      <c r="C66" s="2" t="str">
        <f aca="true" t="shared" si="7" ref="C66:C81">IF(C11="","",B$65)</f>
        <v>がんばれ山口</v>
      </c>
      <c r="D66" s="2" t="str">
        <f>IF(C11="","",C11&amp;" "&amp;D11)</f>
        <v>長門 一の宮</v>
      </c>
      <c r="E66" s="4" t="str">
        <f aca="true" t="shared" si="8" ref="E66:E81">IF(A11="c","C","")</f>
        <v>C</v>
      </c>
    </row>
    <row r="67" spans="1:5" ht="15.75">
      <c r="A67" s="4">
        <f aca="true" t="shared" si="9" ref="A67:A81">IF(B12="","",B12)</f>
        <v>2</v>
      </c>
      <c r="B67" s="2" t="str">
        <f t="shared" si="6"/>
        <v>がんばれ山口ハンドボール</v>
      </c>
      <c r="C67" s="2" t="str">
        <f t="shared" si="7"/>
        <v>がんばれ山口</v>
      </c>
      <c r="D67" s="2" t="str">
        <f aca="true" t="shared" si="10" ref="D67:D81">IF(C12="","",C12&amp;" "&amp;D12)</f>
        <v>長門 湯本</v>
      </c>
      <c r="E67" s="4">
        <f t="shared" si="8"/>
      </c>
    </row>
    <row r="68" spans="1:5" ht="15.75">
      <c r="A68" s="4">
        <f t="shared" si="9"/>
        <v>3</v>
      </c>
      <c r="B68" s="2" t="str">
        <f t="shared" si="6"/>
        <v>がんばれ山口ハンドボール</v>
      </c>
      <c r="C68" s="2" t="str">
        <f t="shared" si="7"/>
        <v>がんばれ山口</v>
      </c>
      <c r="D68" s="2" t="str">
        <f t="shared" si="10"/>
        <v>長門 長沢</v>
      </c>
      <c r="E68" s="4">
        <f t="shared" si="8"/>
      </c>
    </row>
    <row r="69" spans="1:5" ht="15.75">
      <c r="A69" s="4">
        <f t="shared" si="9"/>
        <v>4</v>
      </c>
      <c r="B69" s="2" t="str">
        <f t="shared" si="6"/>
        <v>がんばれ山口ハンドボール</v>
      </c>
      <c r="C69" s="2" t="str">
        <f t="shared" si="7"/>
        <v>がんばれ山口</v>
      </c>
      <c r="D69" s="2" t="str">
        <f t="shared" si="10"/>
        <v>長門 本山</v>
      </c>
      <c r="E69" s="4">
        <f t="shared" si="8"/>
      </c>
    </row>
    <row r="70" spans="1:5" ht="15.75">
      <c r="A70" s="4">
        <f t="shared" si="9"/>
        <v>5</v>
      </c>
      <c r="B70" s="2" t="str">
        <f t="shared" si="6"/>
        <v>がんばれ山口ハンドボール</v>
      </c>
      <c r="C70" s="2" t="str">
        <f t="shared" si="7"/>
        <v>がんばれ山口</v>
      </c>
      <c r="D70" s="2" t="str">
        <f t="shared" si="10"/>
        <v>長門 古市</v>
      </c>
      <c r="E70" s="4">
        <f t="shared" si="8"/>
      </c>
    </row>
    <row r="71" spans="1:5" ht="15.75">
      <c r="A71" s="4">
        <f t="shared" si="9"/>
        <v>6</v>
      </c>
      <c r="B71" s="2" t="str">
        <f t="shared" si="6"/>
        <v>がんばれ山口ハンドボール</v>
      </c>
      <c r="C71" s="2" t="str">
        <f t="shared" si="7"/>
        <v>がんばれ山口</v>
      </c>
      <c r="D71" s="2" t="str">
        <f t="shared" si="10"/>
        <v>長門 二見</v>
      </c>
      <c r="E71" s="4">
        <f t="shared" si="8"/>
      </c>
    </row>
    <row r="72" spans="1:5" ht="15.75">
      <c r="A72" s="4">
        <f t="shared" si="9"/>
        <v>7</v>
      </c>
      <c r="B72" s="2" t="str">
        <f t="shared" si="6"/>
        <v>がんばれ山口ハンドボール</v>
      </c>
      <c r="C72" s="2" t="str">
        <f t="shared" si="7"/>
        <v>がんばれ山口</v>
      </c>
      <c r="D72" s="2" t="str">
        <f t="shared" si="10"/>
        <v>長門 粟野</v>
      </c>
      <c r="E72" s="4">
        <f t="shared" si="8"/>
      </c>
    </row>
    <row r="73" spans="1:5" ht="15.75">
      <c r="A73" s="4">
        <f t="shared" si="9"/>
        <v>10</v>
      </c>
      <c r="B73" s="2" t="str">
        <f t="shared" si="6"/>
        <v>がんばれ山口ハンドボール</v>
      </c>
      <c r="C73" s="2" t="str">
        <f t="shared" si="7"/>
        <v>がんばれ山口</v>
      </c>
      <c r="D73" s="2" t="str">
        <f t="shared" si="10"/>
        <v>長門 三隅</v>
      </c>
      <c r="E73" s="4">
        <f t="shared" si="8"/>
      </c>
    </row>
    <row r="74" spans="1:5" ht="15.75">
      <c r="A74" s="4">
        <f t="shared" si="9"/>
        <v>11</v>
      </c>
      <c r="B74" s="2" t="str">
        <f t="shared" si="6"/>
        <v>がんばれ山口ハンドボール</v>
      </c>
      <c r="C74" s="2" t="str">
        <f t="shared" si="7"/>
        <v>がんばれ山口</v>
      </c>
      <c r="D74" s="2" t="str">
        <f t="shared" si="10"/>
        <v>長門 大井</v>
      </c>
      <c r="E74" s="4">
        <f t="shared" si="8"/>
      </c>
    </row>
    <row r="75" spans="1:5" ht="15.75">
      <c r="A75" s="4">
        <f t="shared" si="9"/>
        <v>13</v>
      </c>
      <c r="B75" s="2" t="str">
        <f t="shared" si="6"/>
        <v>がんばれ山口ハンドボール</v>
      </c>
      <c r="C75" s="2" t="str">
        <f t="shared" si="7"/>
        <v>がんばれ山口</v>
      </c>
      <c r="D75" s="2" t="str">
        <f t="shared" si="10"/>
        <v>周防 佐山</v>
      </c>
      <c r="E75" s="4">
        <f t="shared" si="8"/>
      </c>
    </row>
    <row r="76" spans="1:5" ht="15.75">
      <c r="A76" s="4">
        <f t="shared" si="9"/>
        <v>14</v>
      </c>
      <c r="B76" s="2" t="str">
        <f t="shared" si="6"/>
        <v>がんばれ山口ハンドボール</v>
      </c>
      <c r="C76" s="2" t="str">
        <f t="shared" si="7"/>
        <v>がんばれ山口</v>
      </c>
      <c r="D76" s="2" t="str">
        <f t="shared" si="10"/>
        <v>周防 花岡</v>
      </c>
      <c r="E76" s="4">
        <f t="shared" si="8"/>
      </c>
    </row>
    <row r="77" spans="1:5" ht="15.75">
      <c r="A77" s="4">
        <f t="shared" si="9"/>
        <v>15</v>
      </c>
      <c r="B77" s="2" t="str">
        <f t="shared" si="6"/>
        <v>がんばれ山口ハンドボール</v>
      </c>
      <c r="C77" s="2" t="str">
        <f t="shared" si="7"/>
        <v>がんばれ山口</v>
      </c>
      <c r="D77" s="2" t="str">
        <f t="shared" si="10"/>
        <v>周防 下郷</v>
      </c>
      <c r="E77" s="4">
        <f t="shared" si="8"/>
      </c>
    </row>
    <row r="78" spans="1:5" ht="15.75">
      <c r="A78" s="4">
        <f t="shared" si="9"/>
        <v>16</v>
      </c>
      <c r="B78" s="2" t="str">
        <f t="shared" si="6"/>
        <v>がんばれ山口ハンドボール</v>
      </c>
      <c r="C78" s="2" t="str">
        <f t="shared" si="7"/>
        <v>がんばれ山口</v>
      </c>
      <c r="D78" s="2" t="str">
        <f t="shared" si="10"/>
        <v>周防 高森</v>
      </c>
      <c r="E78" s="4">
        <f t="shared" si="8"/>
      </c>
    </row>
    <row r="79" spans="1:5" ht="15.75">
      <c r="A79" s="4">
        <f t="shared" si="9"/>
        <v>17</v>
      </c>
      <c r="B79" s="2" t="str">
        <f t="shared" si="6"/>
        <v>がんばれ山口ハンドボール</v>
      </c>
      <c r="C79" s="2" t="str">
        <f t="shared" si="7"/>
        <v>がんばれ山口</v>
      </c>
      <c r="D79" s="2" t="str">
        <f t="shared" si="10"/>
        <v>周防 久保</v>
      </c>
      <c r="E79" s="4">
        <f t="shared" si="8"/>
      </c>
    </row>
    <row r="80" spans="1:5" ht="15.75">
      <c r="A80" s="4">
        <f t="shared" si="9"/>
      </c>
      <c r="B80" s="2">
        <f t="shared" si="6"/>
      </c>
      <c r="C80" s="2">
        <f t="shared" si="7"/>
      </c>
      <c r="D80" s="2">
        <f t="shared" si="10"/>
      </c>
      <c r="E80" s="4">
        <f t="shared" si="8"/>
      </c>
    </row>
    <row r="81" spans="1:5" ht="15.75">
      <c r="A81" s="4">
        <f t="shared" si="9"/>
      </c>
      <c r="B81" s="2">
        <f t="shared" si="6"/>
      </c>
      <c r="C81" s="2">
        <f t="shared" si="7"/>
      </c>
      <c r="D81" s="2">
        <f t="shared" si="10"/>
      </c>
      <c r="E81" s="4">
        <f t="shared" si="8"/>
      </c>
    </row>
    <row r="82" spans="1:3" ht="15.75">
      <c r="A82" s="79"/>
      <c r="B82" s="1"/>
      <c r="C82" s="1"/>
    </row>
    <row r="83" spans="1:3" ht="15.75">
      <c r="A83" s="79"/>
      <c r="B83" s="1"/>
      <c r="C83" s="1"/>
    </row>
    <row r="84" spans="1:3" ht="15.75">
      <c r="A84" s="79"/>
      <c r="B84" s="1"/>
      <c r="C84" s="1"/>
    </row>
    <row r="85" spans="1:3" ht="15.75">
      <c r="A85" s="79"/>
      <c r="B85" s="1"/>
      <c r="C85" s="1"/>
    </row>
    <row r="86" spans="1:3" ht="15.75">
      <c r="A86" s="69"/>
      <c r="B86" s="69"/>
      <c r="C86" s="69"/>
    </row>
    <row r="87" ht="15.75">
      <c r="A87" s="69"/>
    </row>
    <row r="88" ht="15.75">
      <c r="A88" s="69"/>
    </row>
  </sheetData>
  <sheetProtection sheet="1" selectLockedCells="1"/>
  <mergeCells count="29">
    <mergeCell ref="A1:G2"/>
    <mergeCell ref="A5:B5"/>
    <mergeCell ref="A6:B7"/>
    <mergeCell ref="C7:F7"/>
    <mergeCell ref="C5:G5"/>
    <mergeCell ref="G35:H35"/>
    <mergeCell ref="A8:B8"/>
    <mergeCell ref="A9:B9"/>
    <mergeCell ref="B31:C31"/>
    <mergeCell ref="H10:I10"/>
    <mergeCell ref="H11:I11"/>
    <mergeCell ref="H26:I26"/>
    <mergeCell ref="H25:I25"/>
    <mergeCell ref="H24:I24"/>
    <mergeCell ref="H23:I23"/>
    <mergeCell ref="H22:I22"/>
    <mergeCell ref="H21:I21"/>
    <mergeCell ref="H20:I20"/>
    <mergeCell ref="H13:I13"/>
    <mergeCell ref="H1:I2"/>
    <mergeCell ref="H7:I7"/>
    <mergeCell ref="H6:I6"/>
    <mergeCell ref="H19:I19"/>
    <mergeCell ref="H18:I18"/>
    <mergeCell ref="H17:I17"/>
    <mergeCell ref="H16:I16"/>
    <mergeCell ref="H15:I15"/>
    <mergeCell ref="H14:I14"/>
    <mergeCell ref="H12:I12"/>
  </mergeCells>
  <dataValidations count="5">
    <dataValidation type="list" allowBlank="1" showInputMessage="1" showErrorMessage="1" sqref="I5">
      <formula1>"　,男子,女子"</formula1>
    </dataValidation>
    <dataValidation allowBlank="1" showInputMessage="1" showErrorMessage="1" imeMode="halfAlpha" sqref="C6 H6:H7"/>
    <dataValidation allowBlank="1" showInputMessage="1" showErrorMessage="1" imeMode="on" sqref="F8:H9 C7:C9 G35:H35 G28:G31 G11:H26 C11:C26"/>
    <dataValidation allowBlank="1" showInputMessage="1" showErrorMessage="1" imeMode="off" sqref="A11:B26 E11:F26"/>
    <dataValidation type="list" allowBlank="1" showInputMessage="1" showErrorMessage="1" promptTitle="選択してください" prompt="学校名を選択してください" sqref="C5:G5">
      <formula1>$L$39:$L$63</formula1>
    </dataValidation>
  </dataValidations>
  <printOptions/>
  <pageMargins left="0.984251968503937" right="0.7874015748031497" top="0.7874015748031497" bottom="0.5905511811023623" header="0.5118110236220472" footer="0.5118110236220472"/>
  <pageSetup horizontalDpi="600" verticalDpi="600" orientation="portrait" paperSize="9" r:id="rId3"/>
  <headerFooter alignWithMargins="0">
    <oddHeader>&amp;L2016_S-510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ハンドボール専門部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kuchi-102</dc:creator>
  <cp:keywords/>
  <dc:description/>
  <cp:lastModifiedBy>panasonic</cp:lastModifiedBy>
  <cp:lastPrinted>2016-08-30T03:00:56Z</cp:lastPrinted>
  <dcterms:created xsi:type="dcterms:W3CDTF">2003-07-01T20:15:31Z</dcterms:created>
  <dcterms:modified xsi:type="dcterms:W3CDTF">2016-10-29T12:07:18Z</dcterms:modified>
  <cp:category/>
  <cp:version/>
  <cp:contentType/>
  <cp:contentStatus/>
</cp:coreProperties>
</file>